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scmsb-my.sharepoint.com/personal/sabrams_marshall_usc_edu/Documents/Documents/FBE 421/"/>
    </mc:Choice>
  </mc:AlternateContent>
  <xr:revisionPtr revIDLastSave="1" documentId="8_{2B913D11-3E13-4899-A0B3-5E13CEADE48F}" xr6:coauthVersionLast="47" xr6:coauthVersionMax="47" xr10:uidLastSave="{2540CB5F-66BA-4353-8F25-8E9EB2374D8F}"/>
  <bookViews>
    <workbookView xWindow="38280" yWindow="-120" windowWidth="38640" windowHeight="21840" tabRatio="787" xr2:uid="{00000000-000D-0000-FFFF-FFFF00000000}"/>
  </bookViews>
  <sheets>
    <sheet name="Revenue Build &amp; Mkt Costs" sheetId="32" r:id="rId1"/>
    <sheet name="DCF" sheetId="39" r:id="rId2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42296.6010185185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1">DCF!$A$1:$K$40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32" l="1"/>
  <c r="E27" i="32" l="1"/>
  <c r="E13" i="32"/>
  <c r="B28" i="32"/>
  <c r="E7" i="32" l="1"/>
  <c r="E8" i="32" s="1"/>
  <c r="E10" i="32" l="1"/>
  <c r="E19" i="32" s="1"/>
  <c r="E20" i="32" s="1"/>
  <c r="J14" i="32"/>
  <c r="J15" i="32" s="1"/>
  <c r="J28" i="32"/>
  <c r="J29" i="32" s="1"/>
  <c r="E14" i="32"/>
  <c r="E15" i="32" s="1"/>
  <c r="E28" i="32"/>
  <c r="E29" i="32" s="1"/>
  <c r="F28" i="32"/>
  <c r="F29" i="32" s="1"/>
  <c r="F14" i="32"/>
  <c r="F15" i="32" s="1"/>
  <c r="G28" i="32"/>
  <c r="G29" i="32" s="1"/>
  <c r="G14" i="32"/>
  <c r="G15" i="32" s="1"/>
  <c r="H14" i="32"/>
  <c r="H15" i="32" s="1"/>
  <c r="H28" i="32"/>
  <c r="H29" i="32" s="1"/>
  <c r="I28" i="32"/>
  <c r="I29" i="32" s="1"/>
  <c r="I14" i="32"/>
  <c r="I15" i="32" s="1"/>
  <c r="K14" i="32"/>
  <c r="K15" i="32" s="1"/>
  <c r="K28" i="32"/>
  <c r="K29" i="32" s="1"/>
  <c r="F20" i="32" l="1"/>
  <c r="G20" i="32" l="1"/>
  <c r="H20" i="32" l="1"/>
  <c r="I20" i="32" l="1"/>
  <c r="J20" i="32" l="1"/>
  <c r="K20" i="32" l="1"/>
</calcChain>
</file>

<file path=xl/sharedStrings.xml><?xml version="1.0" encoding="utf-8"?>
<sst xmlns="http://schemas.openxmlformats.org/spreadsheetml/2006/main" count="56" uniqueCount="54">
  <si>
    <t>DCF</t>
  </si>
  <si>
    <t>Revenue Build</t>
  </si>
  <si>
    <t>Beginning of period (BOP)</t>
  </si>
  <si>
    <t>Cancellations</t>
  </si>
  <si>
    <t>End of period (EOP)</t>
  </si>
  <si>
    <t>Year ending November 8,</t>
  </si>
  <si>
    <t>Projected Peloton Subscribers:</t>
  </si>
  <si>
    <t>CFP revenue</t>
  </si>
  <si>
    <t>Subscription revenue</t>
  </si>
  <si>
    <t>Total revenue</t>
  </si>
  <si>
    <t>Cost of goods sold:</t>
  </si>
  <si>
    <t>Fixed media production costs</t>
  </si>
  <si>
    <t>Variable subscription costs</t>
  </si>
  <si>
    <t>Variable CFP costs</t>
  </si>
  <si>
    <t>R&amp;D costs</t>
  </si>
  <si>
    <t>G&amp;A costs</t>
  </si>
  <si>
    <t>Marketing costs</t>
  </si>
  <si>
    <t>EBIT</t>
  </si>
  <si>
    <t>NOPAT</t>
  </si>
  <si>
    <t>Add: Depreciation &amp; Amortization</t>
  </si>
  <si>
    <t>Less: Capex</t>
  </si>
  <si>
    <t>Ex. 6</t>
  </si>
  <si>
    <t>Terminal Value</t>
  </si>
  <si>
    <t>Terminal Growth Rate</t>
  </si>
  <si>
    <t>WACC</t>
  </si>
  <si>
    <t>Equity Value</t>
  </si>
  <si>
    <t>Number of Shares</t>
  </si>
  <si>
    <t>Equity Value per share</t>
  </si>
  <si>
    <t>Average price per unit</t>
  </si>
  <si>
    <t>New gross joins</t>
  </si>
  <si>
    <t>CFP Revenue</t>
  </si>
  <si>
    <t>CFP Revenue:</t>
  </si>
  <si>
    <t>Subscription Revenue:</t>
  </si>
  <si>
    <t>Price per month</t>
  </si>
  <si>
    <t>EOP subscribers</t>
  </si>
  <si>
    <t>Marketing Costs</t>
  </si>
  <si>
    <t>Subscriber acquitsion costs</t>
  </si>
  <si>
    <t xml:space="preserve">New gross joins </t>
  </si>
  <si>
    <t>(amounts in thousands, except per unit prices and monthly subscription prices)</t>
  </si>
  <si>
    <t>Total cost of goods sold</t>
  </si>
  <si>
    <t>Less: Working Capital Investment</t>
  </si>
  <si>
    <t>Unlevered Free Cash Flow</t>
  </si>
  <si>
    <t>PV of FCF</t>
  </si>
  <si>
    <t>Add: Cash</t>
  </si>
  <si>
    <t>($ in millions, except per share data)</t>
  </si>
  <si>
    <t>Less Taxes @ 25%</t>
  </si>
  <si>
    <t>PV of Terminal Value</t>
  </si>
  <si>
    <t>Total Marketing Costs</t>
  </si>
  <si>
    <t>Schedule of Marketing Costs</t>
  </si>
  <si>
    <t>(amounts in thousands, except per subscriber price)</t>
  </si>
  <si>
    <t>Value of Operations</t>
  </si>
  <si>
    <t>Enterprise Value</t>
  </si>
  <si>
    <t>Less: Debt</t>
  </si>
  <si>
    <t>Year ending June 30,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</si>
</sst>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Helvetica"/>
      <family val="2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0"/>
      <color theme="1"/>
      <name val="Garamond"/>
      <family val="1"/>
    </font>
    <font>
      <sz val="12"/>
      <color rgb="FF0070C0"/>
      <name val="Garamond"/>
      <family val="1"/>
    </font>
    <font>
      <u val="singleAccounting"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1" xfId="0" applyFont="1" applyBorder="1" applyAlignment="1">
      <alignment horizontal="center"/>
    </xf>
    <xf numFmtId="164" fontId="7" fillId="0" borderId="0" xfId="1" applyNumberFormat="1" applyFont="1"/>
    <xf numFmtId="0" fontId="7" fillId="0" borderId="0" xfId="0" applyFont="1" applyAlignment="1">
      <alignment horizontal="center"/>
    </xf>
    <xf numFmtId="164" fontId="7" fillId="0" borderId="1" xfId="1" applyNumberFormat="1" applyFont="1" applyBorder="1"/>
    <xf numFmtId="166" fontId="7" fillId="0" borderId="0" xfId="1" applyNumberFormat="1" applyFont="1"/>
    <xf numFmtId="164" fontId="7" fillId="0" borderId="0" xfId="0" applyNumberFormat="1" applyFont="1"/>
    <xf numFmtId="0" fontId="8" fillId="0" borderId="0" xfId="0" applyFont="1"/>
    <xf numFmtId="164" fontId="7" fillId="0" borderId="2" xfId="1" applyNumberFormat="1" applyFont="1" applyBorder="1"/>
    <xf numFmtId="0" fontId="9" fillId="0" borderId="0" xfId="0" applyFont="1"/>
    <xf numFmtId="0" fontId="7" fillId="0" borderId="1" xfId="0" applyFont="1" applyBorder="1"/>
    <xf numFmtId="164" fontId="7" fillId="0" borderId="1" xfId="0" applyNumberFormat="1" applyFont="1" applyBorder="1"/>
    <xf numFmtId="0" fontId="6" fillId="2" borderId="0" xfId="0" applyFont="1" applyFill="1"/>
    <xf numFmtId="164" fontId="6" fillId="2" borderId="0" xfId="1" applyNumberFormat="1" applyFont="1" applyFill="1"/>
    <xf numFmtId="0" fontId="7" fillId="2" borderId="0" xfId="0" applyFont="1" applyFill="1"/>
    <xf numFmtId="164" fontId="7" fillId="0" borderId="0" xfId="1" applyNumberFormat="1" applyFont="1" applyBorder="1"/>
    <xf numFmtId="166" fontId="7" fillId="0" borderId="0" xfId="1" applyNumberFormat="1" applyFont="1" applyBorder="1"/>
    <xf numFmtId="166" fontId="6" fillId="0" borderId="0" xfId="1" applyNumberFormat="1" applyFont="1" applyBorder="1"/>
    <xf numFmtId="166" fontId="7" fillId="0" borderId="1" xfId="1" applyNumberFormat="1" applyFont="1" applyBorder="1"/>
    <xf numFmtId="166" fontId="6" fillId="0" borderId="0" xfId="1" applyNumberFormat="1" applyFont="1"/>
    <xf numFmtId="0" fontId="7" fillId="0" borderId="4" xfId="0" applyFont="1" applyBorder="1"/>
    <xf numFmtId="0" fontId="7" fillId="0" borderId="5" xfId="0" applyFont="1" applyBorder="1"/>
    <xf numFmtId="9" fontId="7" fillId="0" borderId="6" xfId="0" applyNumberFormat="1" applyFont="1" applyBorder="1"/>
    <xf numFmtId="0" fontId="7" fillId="0" borderId="7" xfId="0" applyFont="1" applyBorder="1"/>
    <xf numFmtId="9" fontId="7" fillId="0" borderId="8" xfId="0" applyNumberFormat="1" applyFont="1" applyBorder="1"/>
    <xf numFmtId="166" fontId="6" fillId="2" borderId="0" xfId="1" applyNumberFormat="1" applyFont="1" applyFill="1"/>
    <xf numFmtId="165" fontId="10" fillId="0" borderId="3" xfId="0" applyNumberFormat="1" applyFont="1" applyBorder="1"/>
    <xf numFmtId="166" fontId="11" fillId="0" borderId="1" xfId="1" applyNumberFormat="1" applyFont="1" applyBorder="1"/>
    <xf numFmtId="166" fontId="6" fillId="0" borderId="0" xfId="1" applyNumberFormat="1" applyFont="1" applyFill="1"/>
  </cellXfs>
  <cellStyles count="339">
    <cellStyle name="Comma" xfId="1" builtinId="3"/>
    <cellStyle name="Comma 2" xfId="337" xr:uid="{00000000-0005-0000-0000-000001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Normal" xfId="0" builtinId="0"/>
    <cellStyle name="Normal 4" xfId="2" xr:uid="{00000000-0005-0000-0000-000051010000}"/>
    <cellStyle name="Percent 2" xfId="338" xr:uid="{00000000-0005-0000-0000-000052010000}"/>
  </cellStyles>
  <dxfs count="0"/>
  <tableStyles count="0" defaultTableStyle="TableStyleMedium2" defaultPivotStyle="PivotStyleLight16"/>
  <colors>
    <mruColors>
      <color rgb="FFFFFFCC"/>
      <color rgb="FF170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showGridLines="0" tabSelected="1" workbookViewId="0">
      <selection activeCell="B38" sqref="B38"/>
    </sheetView>
  </sheetViews>
  <sheetFormatPr defaultColWidth="8.7109375" defaultRowHeight="15.75" x14ac:dyDescent="0.25"/>
  <cols>
    <col min="1" max="1" width="5.140625" style="2" customWidth="1"/>
    <col min="2" max="2" width="26.7109375" style="2" bestFit="1" customWidth="1"/>
    <col min="3" max="3" width="8.7109375" style="2"/>
    <col min="4" max="11" width="11.42578125" style="2" customWidth="1"/>
    <col min="12" max="16384" width="8.7109375" style="2"/>
  </cols>
  <sheetData>
    <row r="1" spans="2:11" x14ac:dyDescent="0.25">
      <c r="B1" s="1" t="s">
        <v>1</v>
      </c>
    </row>
    <row r="2" spans="2:11" x14ac:dyDescent="0.25">
      <c r="B2" s="13" t="s">
        <v>38</v>
      </c>
    </row>
    <row r="3" spans="2:11" ht="7.9" customHeight="1" x14ac:dyDescent="0.25"/>
    <row r="5" spans="2:11" x14ac:dyDescent="0.25">
      <c r="B5" s="1" t="s">
        <v>6</v>
      </c>
      <c r="D5" s="3" t="s">
        <v>53</v>
      </c>
      <c r="E5" s="4"/>
      <c r="F5" s="4"/>
      <c r="G5" s="4"/>
      <c r="H5" s="4"/>
      <c r="I5" s="4"/>
      <c r="J5" s="4"/>
      <c r="K5" s="4"/>
    </row>
    <row r="6" spans="2:11" x14ac:dyDescent="0.25">
      <c r="D6" s="5">
        <v>2019</v>
      </c>
      <c r="E6" s="5">
        <v>2020</v>
      </c>
      <c r="F6" s="5">
        <v>2021</v>
      </c>
      <c r="G6" s="5">
        <v>2022</v>
      </c>
      <c r="H6" s="5">
        <v>2023</v>
      </c>
      <c r="I6" s="5">
        <v>2024</v>
      </c>
      <c r="J6" s="5">
        <v>2025</v>
      </c>
      <c r="K6" s="5">
        <v>2026</v>
      </c>
    </row>
    <row r="7" spans="2:11" x14ac:dyDescent="0.25">
      <c r="B7" s="2" t="s">
        <v>2</v>
      </c>
      <c r="D7" s="6"/>
      <c r="E7" s="6">
        <f>D10</f>
        <v>511</v>
      </c>
      <c r="F7" s="6"/>
      <c r="G7" s="6"/>
      <c r="H7" s="6"/>
      <c r="I7" s="6"/>
      <c r="J7" s="6"/>
      <c r="K7" s="6"/>
    </row>
    <row r="8" spans="2:11" x14ac:dyDescent="0.25">
      <c r="B8" s="2" t="s">
        <v>3</v>
      </c>
      <c r="C8" s="30">
        <v>7.4999999999999997E-2</v>
      </c>
      <c r="D8" s="6"/>
      <c r="E8" s="6">
        <f>E7*-$C$8</f>
        <v>-38.324999999999996</v>
      </c>
      <c r="F8" s="6"/>
      <c r="G8" s="6"/>
      <c r="H8" s="6"/>
      <c r="I8" s="6"/>
      <c r="J8" s="6"/>
      <c r="K8" s="6"/>
    </row>
    <row r="9" spans="2:11" x14ac:dyDescent="0.25">
      <c r="B9" s="2" t="s">
        <v>37</v>
      </c>
      <c r="C9" s="7" t="s">
        <v>21</v>
      </c>
      <c r="D9" s="8"/>
      <c r="E9" s="8">
        <v>416.74862815443402</v>
      </c>
      <c r="F9" s="8"/>
      <c r="G9" s="8"/>
      <c r="H9" s="8"/>
      <c r="I9" s="8"/>
      <c r="J9" s="8"/>
      <c r="K9" s="8"/>
    </row>
    <row r="10" spans="2:11" x14ac:dyDescent="0.25">
      <c r="B10" s="2" t="s">
        <v>4</v>
      </c>
      <c r="D10" s="12">
        <v>511</v>
      </c>
      <c r="E10" s="12">
        <f>SUM(E7:E9)</f>
        <v>889.42362815443403</v>
      </c>
      <c r="F10" s="12"/>
      <c r="G10" s="12"/>
      <c r="H10" s="12"/>
      <c r="I10" s="12"/>
      <c r="J10" s="12"/>
      <c r="K10" s="12"/>
    </row>
    <row r="12" spans="2:11" x14ac:dyDescent="0.25">
      <c r="B12" s="11" t="s">
        <v>31</v>
      </c>
    </row>
    <row r="13" spans="2:11" x14ac:dyDescent="0.25">
      <c r="B13" s="2" t="s">
        <v>28</v>
      </c>
      <c r="D13" s="6">
        <v>2395</v>
      </c>
      <c r="E13" s="10">
        <f>D13*1.02</f>
        <v>2442.9</v>
      </c>
      <c r="F13" s="10"/>
      <c r="G13" s="10"/>
      <c r="H13" s="10"/>
      <c r="I13" s="10"/>
      <c r="J13" s="10"/>
      <c r="K13" s="10"/>
    </row>
    <row r="14" spans="2:11" x14ac:dyDescent="0.25">
      <c r="B14" s="2" t="s">
        <v>29</v>
      </c>
      <c r="E14" s="15">
        <f>E9</f>
        <v>416.74862815443402</v>
      </c>
      <c r="F14" s="15">
        <f t="shared" ref="F14:K14" si="0">F9</f>
        <v>0</v>
      </c>
      <c r="G14" s="15">
        <f t="shared" si="0"/>
        <v>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</row>
    <row r="15" spans="2:11" x14ac:dyDescent="0.25">
      <c r="B15" s="16" t="s">
        <v>30</v>
      </c>
      <c r="C15" s="16"/>
      <c r="D15" s="16"/>
      <c r="E15" s="17">
        <f>E13*E14</f>
        <v>1018075.2237184669</v>
      </c>
      <c r="F15" s="17">
        <f t="shared" ref="F15:K15" si="1">F13*F14</f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</row>
    <row r="17" spans="2:12" x14ac:dyDescent="0.25">
      <c r="B17" s="11" t="s">
        <v>32</v>
      </c>
    </row>
    <row r="18" spans="2:12" x14ac:dyDescent="0.25">
      <c r="B18" s="2" t="s">
        <v>33</v>
      </c>
      <c r="D18" s="9">
        <v>39</v>
      </c>
      <c r="E18" s="9">
        <f>D18*1.02</f>
        <v>39.78</v>
      </c>
      <c r="F18" s="9"/>
      <c r="G18" s="9"/>
      <c r="H18" s="9"/>
      <c r="I18" s="9"/>
      <c r="J18" s="9"/>
      <c r="K18" s="9"/>
    </row>
    <row r="19" spans="2:12" x14ac:dyDescent="0.25">
      <c r="B19" s="2" t="s">
        <v>34</v>
      </c>
      <c r="E19" s="15">
        <f>E10</f>
        <v>889.42362815443403</v>
      </c>
      <c r="F19" s="15"/>
      <c r="G19" s="15"/>
      <c r="H19" s="15"/>
      <c r="I19" s="15"/>
      <c r="J19" s="15"/>
      <c r="K19" s="15"/>
    </row>
    <row r="20" spans="2:12" x14ac:dyDescent="0.25">
      <c r="B20" s="16" t="s">
        <v>8</v>
      </c>
      <c r="C20" s="18"/>
      <c r="D20" s="18"/>
      <c r="E20" s="17">
        <f t="shared" ref="E20:K20" si="2">E18*12*E19</f>
        <v>424575.26313580066</v>
      </c>
      <c r="F20" s="17">
        <f t="shared" si="2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</row>
    <row r="23" spans="2:12" x14ac:dyDescent="0.25">
      <c r="B23" s="1" t="s">
        <v>48</v>
      </c>
    </row>
    <row r="24" spans="2:12" x14ac:dyDescent="0.25">
      <c r="B24" s="13" t="s">
        <v>49</v>
      </c>
    </row>
    <row r="25" spans="2:12" x14ac:dyDescent="0.25">
      <c r="D25" s="3" t="s">
        <v>5</v>
      </c>
      <c r="E25" s="4"/>
      <c r="F25" s="4"/>
      <c r="G25" s="4"/>
      <c r="H25" s="4"/>
      <c r="I25" s="4"/>
      <c r="J25" s="4"/>
      <c r="K25" s="4"/>
    </row>
    <row r="26" spans="2:12" x14ac:dyDescent="0.25">
      <c r="B26" s="1" t="s">
        <v>35</v>
      </c>
      <c r="D26" s="5">
        <v>2019</v>
      </c>
      <c r="E26" s="5">
        <v>2020</v>
      </c>
      <c r="F26" s="5">
        <v>2021</v>
      </c>
      <c r="G26" s="5">
        <v>2022</v>
      </c>
      <c r="H26" s="5">
        <v>2023</v>
      </c>
      <c r="I26" s="5">
        <v>2024</v>
      </c>
      <c r="J26" s="5">
        <v>2025</v>
      </c>
      <c r="K26" s="5">
        <v>2026</v>
      </c>
    </row>
    <row r="27" spans="2:12" x14ac:dyDescent="0.25">
      <c r="B27" s="2" t="s">
        <v>36</v>
      </c>
      <c r="D27" s="6">
        <v>1100</v>
      </c>
      <c r="E27" s="6">
        <f>D27*1.02</f>
        <v>1122</v>
      </c>
      <c r="F27" s="6"/>
      <c r="G27" s="6"/>
      <c r="H27" s="6"/>
      <c r="I27" s="6"/>
      <c r="J27" s="6"/>
      <c r="K27" s="6"/>
    </row>
    <row r="28" spans="2:12" x14ac:dyDescent="0.25">
      <c r="B28" s="2" t="str">
        <f>B9</f>
        <v xml:space="preserve">New gross joins </v>
      </c>
      <c r="E28" s="8">
        <f t="shared" ref="E28:K28" si="3">E9</f>
        <v>416.74862815443402</v>
      </c>
      <c r="F28" s="8">
        <f t="shared" si="3"/>
        <v>0</v>
      </c>
      <c r="G28" s="8">
        <f t="shared" si="3"/>
        <v>0</v>
      </c>
      <c r="H28" s="8">
        <f t="shared" si="3"/>
        <v>0</v>
      </c>
      <c r="I28" s="8">
        <f t="shared" si="3"/>
        <v>0</v>
      </c>
      <c r="J28" s="8">
        <f t="shared" si="3"/>
        <v>0</v>
      </c>
      <c r="K28" s="8">
        <f t="shared" si="3"/>
        <v>0</v>
      </c>
    </row>
    <row r="29" spans="2:12" x14ac:dyDescent="0.25">
      <c r="B29" s="16" t="s">
        <v>47</v>
      </c>
      <c r="C29" s="16"/>
      <c r="D29" s="16"/>
      <c r="E29" s="17">
        <f>E27*E28</f>
        <v>467591.96078927495</v>
      </c>
      <c r="F29" s="17">
        <f t="shared" ref="F29:K29" si="4">F27*F28</f>
        <v>0</v>
      </c>
      <c r="G29" s="17">
        <f t="shared" si="4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"/>
    </row>
    <row r="30" spans="2:12" x14ac:dyDescent="0.25">
      <c r="E30" s="6"/>
      <c r="F30" s="6"/>
      <c r="G30" s="6"/>
      <c r="H30" s="6"/>
      <c r="I30" s="6"/>
      <c r="J30" s="6"/>
      <c r="K30" s="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showGridLines="0" workbookViewId="0">
      <selection activeCell="F15" sqref="F15"/>
    </sheetView>
  </sheetViews>
  <sheetFormatPr defaultColWidth="8.7109375" defaultRowHeight="15.75" x14ac:dyDescent="0.25"/>
  <cols>
    <col min="1" max="1" width="5.140625" style="2" customWidth="1"/>
    <col min="2" max="2" width="29.28515625" style="2" bestFit="1" customWidth="1"/>
    <col min="3" max="10" width="11.42578125" style="2" customWidth="1"/>
    <col min="11" max="16384" width="8.7109375" style="2"/>
  </cols>
  <sheetData>
    <row r="1" spans="2:10" x14ac:dyDescent="0.25">
      <c r="B1" s="1" t="s">
        <v>0</v>
      </c>
    </row>
    <row r="2" spans="2:10" x14ac:dyDescent="0.25">
      <c r="B2" s="13" t="s">
        <v>44</v>
      </c>
    </row>
    <row r="5" spans="2:10" x14ac:dyDescent="0.25">
      <c r="B5" s="1"/>
      <c r="C5" s="3" t="s">
        <v>53</v>
      </c>
      <c r="D5" s="4"/>
      <c r="E5" s="4"/>
      <c r="F5" s="4"/>
      <c r="G5" s="4"/>
      <c r="H5" s="4"/>
      <c r="I5" s="4"/>
      <c r="J5" s="4"/>
    </row>
    <row r="6" spans="2:10" x14ac:dyDescent="0.25">
      <c r="C6" s="5">
        <v>2019</v>
      </c>
      <c r="D6" s="5">
        <v>2020</v>
      </c>
      <c r="E6" s="5">
        <v>2021</v>
      </c>
      <c r="F6" s="5">
        <v>2022</v>
      </c>
      <c r="G6" s="5">
        <v>2023</v>
      </c>
      <c r="H6" s="5">
        <v>2024</v>
      </c>
      <c r="I6" s="5">
        <v>2025</v>
      </c>
      <c r="J6" s="5">
        <v>2026</v>
      </c>
    </row>
    <row r="7" spans="2:10" x14ac:dyDescent="0.25">
      <c r="C7" s="19"/>
      <c r="D7" s="19"/>
      <c r="E7" s="19"/>
      <c r="F7" s="19"/>
      <c r="G7" s="19"/>
      <c r="H7" s="19"/>
      <c r="I7" s="19"/>
      <c r="J7" s="19"/>
    </row>
    <row r="8" spans="2:10" x14ac:dyDescent="0.25">
      <c r="B8" s="2" t="s">
        <v>7</v>
      </c>
      <c r="C8" s="19"/>
      <c r="D8" s="20"/>
      <c r="E8" s="20"/>
      <c r="F8" s="20"/>
      <c r="G8" s="20"/>
      <c r="H8" s="20"/>
      <c r="I8" s="20"/>
      <c r="J8" s="20"/>
    </row>
    <row r="9" spans="2:10" ht="18" x14ac:dyDescent="0.4">
      <c r="B9" s="2" t="s">
        <v>8</v>
      </c>
      <c r="C9" s="19"/>
      <c r="D9" s="31"/>
      <c r="E9" s="31"/>
      <c r="F9" s="31"/>
      <c r="G9" s="31"/>
      <c r="H9" s="31"/>
      <c r="I9" s="31"/>
      <c r="J9" s="31"/>
    </row>
    <row r="10" spans="2:10" x14ac:dyDescent="0.25">
      <c r="B10" s="1" t="s">
        <v>9</v>
      </c>
      <c r="C10" s="21">
        <v>915</v>
      </c>
      <c r="D10" s="21"/>
      <c r="E10" s="21"/>
      <c r="F10" s="21"/>
      <c r="G10" s="21"/>
      <c r="H10" s="21"/>
      <c r="I10" s="21"/>
      <c r="J10" s="21"/>
    </row>
    <row r="11" spans="2:10" ht="9" customHeight="1" x14ac:dyDescent="0.25">
      <c r="B11" s="19"/>
      <c r="C11" s="20"/>
      <c r="D11" s="9"/>
      <c r="E11" s="20"/>
      <c r="F11" s="20"/>
      <c r="G11" s="20"/>
      <c r="H11" s="20"/>
      <c r="I11" s="20"/>
      <c r="J11" s="20"/>
    </row>
    <row r="12" spans="2:10" x14ac:dyDescent="0.25">
      <c r="B12" s="2" t="s">
        <v>10</v>
      </c>
      <c r="C12" s="20"/>
      <c r="D12" s="20"/>
      <c r="E12" s="20"/>
      <c r="F12" s="20"/>
      <c r="G12" s="20"/>
      <c r="H12" s="20"/>
      <c r="I12" s="20"/>
      <c r="J12" s="20"/>
    </row>
    <row r="13" spans="2:10" x14ac:dyDescent="0.25">
      <c r="B13" s="2" t="s">
        <v>13</v>
      </c>
      <c r="C13" s="9"/>
      <c r="D13" s="9"/>
      <c r="E13" s="9"/>
      <c r="F13" s="9"/>
      <c r="G13" s="9"/>
      <c r="H13" s="9"/>
      <c r="I13" s="9"/>
      <c r="J13" s="9"/>
    </row>
    <row r="14" spans="2:10" x14ac:dyDescent="0.25">
      <c r="B14" s="2" t="s">
        <v>12</v>
      </c>
      <c r="C14" s="9"/>
      <c r="D14" s="9"/>
      <c r="E14" s="9"/>
      <c r="F14" s="9"/>
      <c r="G14" s="9"/>
      <c r="H14" s="9"/>
      <c r="I14" s="9"/>
      <c r="J14" s="9"/>
    </row>
    <row r="15" spans="2:10" ht="18" x14ac:dyDescent="0.4">
      <c r="B15" s="2" t="s">
        <v>11</v>
      </c>
      <c r="C15" s="9">
        <v>52.991999999999997</v>
      </c>
      <c r="D15" s="31"/>
      <c r="E15" s="31"/>
      <c r="F15" s="31"/>
      <c r="G15" s="31"/>
      <c r="H15" s="31"/>
      <c r="I15" s="31"/>
      <c r="J15" s="31"/>
    </row>
    <row r="16" spans="2:10" x14ac:dyDescent="0.25">
      <c r="B16" s="1" t="s">
        <v>39</v>
      </c>
      <c r="C16" s="9"/>
      <c r="D16" s="9"/>
      <c r="E16" s="9"/>
      <c r="F16" s="9"/>
      <c r="G16" s="9"/>
      <c r="H16" s="9"/>
      <c r="I16" s="9"/>
      <c r="J16" s="9"/>
    </row>
    <row r="17" spans="2:10" ht="9" customHeight="1" x14ac:dyDescent="0.25">
      <c r="C17" s="9"/>
      <c r="D17" s="9"/>
      <c r="E17" s="9"/>
      <c r="F17" s="9"/>
      <c r="G17" s="9"/>
      <c r="H17" s="9"/>
      <c r="I17" s="9"/>
      <c r="J17" s="9"/>
    </row>
    <row r="18" spans="2:10" x14ac:dyDescent="0.25">
      <c r="B18" s="2" t="s">
        <v>16</v>
      </c>
      <c r="C18" s="9"/>
      <c r="D18" s="9"/>
      <c r="E18" s="9"/>
      <c r="F18" s="9"/>
      <c r="G18" s="9"/>
      <c r="H18" s="9"/>
      <c r="I18" s="9"/>
      <c r="J18" s="9"/>
    </row>
    <row r="19" spans="2:10" x14ac:dyDescent="0.25">
      <c r="B19" s="2" t="s">
        <v>14</v>
      </c>
      <c r="C19" s="9">
        <v>54.8</v>
      </c>
      <c r="D19" s="9"/>
      <c r="E19" s="9"/>
      <c r="F19" s="9"/>
      <c r="G19" s="9"/>
      <c r="H19" s="9"/>
      <c r="I19" s="9"/>
      <c r="J19" s="9"/>
    </row>
    <row r="20" spans="2:10" s="6" customFormat="1" x14ac:dyDescent="0.25">
      <c r="B20" s="2" t="s">
        <v>15</v>
      </c>
      <c r="C20" s="9">
        <v>207</v>
      </c>
      <c r="D20" s="22"/>
      <c r="E20" s="22"/>
      <c r="F20" s="22"/>
      <c r="G20" s="22"/>
      <c r="H20" s="22"/>
      <c r="I20" s="22"/>
      <c r="J20" s="22"/>
    </row>
    <row r="21" spans="2:10" ht="9" customHeight="1" x14ac:dyDescent="0.25">
      <c r="C21" s="9"/>
      <c r="D21" s="9"/>
      <c r="E21" s="9"/>
      <c r="F21" s="9"/>
      <c r="G21" s="9"/>
      <c r="H21" s="9"/>
      <c r="I21" s="9"/>
      <c r="J21" s="9"/>
    </row>
    <row r="22" spans="2:10" s="6" customFormat="1" x14ac:dyDescent="0.25">
      <c r="B22" s="1" t="s">
        <v>17</v>
      </c>
      <c r="C22" s="23"/>
      <c r="D22" s="23"/>
      <c r="E22" s="23"/>
      <c r="F22" s="23"/>
      <c r="G22" s="23"/>
      <c r="H22" s="23"/>
      <c r="I22" s="23"/>
      <c r="J22" s="23"/>
    </row>
    <row r="23" spans="2:10" x14ac:dyDescent="0.25">
      <c r="B23" s="2" t="s">
        <v>45</v>
      </c>
      <c r="D23" s="22"/>
      <c r="E23" s="22"/>
      <c r="F23" s="22"/>
      <c r="G23" s="22"/>
      <c r="H23" s="22"/>
      <c r="I23" s="22"/>
      <c r="J23" s="22"/>
    </row>
    <row r="24" spans="2:10" x14ac:dyDescent="0.25">
      <c r="B24" s="1" t="s">
        <v>18</v>
      </c>
      <c r="C24" s="1"/>
      <c r="D24" s="23"/>
      <c r="E24" s="23"/>
      <c r="F24" s="23"/>
      <c r="G24" s="23"/>
      <c r="H24" s="23"/>
      <c r="I24" s="23"/>
      <c r="J24" s="23"/>
    </row>
    <row r="25" spans="2:10" x14ac:dyDescent="0.25">
      <c r="B25" s="2" t="s">
        <v>19</v>
      </c>
      <c r="D25" s="9"/>
      <c r="E25" s="9"/>
      <c r="F25" s="9"/>
      <c r="G25" s="9"/>
      <c r="H25" s="9"/>
      <c r="I25" s="9"/>
      <c r="J25" s="9"/>
    </row>
    <row r="26" spans="2:10" x14ac:dyDescent="0.25">
      <c r="B26" s="2" t="s">
        <v>20</v>
      </c>
      <c r="D26" s="20"/>
      <c r="E26" s="20"/>
      <c r="F26" s="20"/>
      <c r="G26" s="20"/>
      <c r="H26" s="20"/>
      <c r="I26" s="20"/>
      <c r="J26" s="20"/>
    </row>
    <row r="27" spans="2:10" ht="18" x14ac:dyDescent="0.4">
      <c r="B27" s="2" t="s">
        <v>40</v>
      </c>
      <c r="D27" s="31"/>
      <c r="E27" s="31"/>
      <c r="F27" s="31"/>
      <c r="G27" s="31"/>
      <c r="H27" s="31"/>
      <c r="I27" s="31"/>
      <c r="J27" s="31"/>
    </row>
    <row r="28" spans="2:10" x14ac:dyDescent="0.25">
      <c r="B28" s="16" t="s">
        <v>41</v>
      </c>
      <c r="C28" s="16"/>
      <c r="D28" s="29"/>
      <c r="E28" s="29"/>
      <c r="F28" s="29"/>
      <c r="G28" s="29"/>
      <c r="H28" s="29"/>
      <c r="I28" s="29"/>
      <c r="J28" s="29"/>
    </row>
    <row r="29" spans="2:10" x14ac:dyDescent="0.25">
      <c r="B29" s="2" t="s">
        <v>22</v>
      </c>
      <c r="D29" s="9"/>
      <c r="E29" s="9"/>
      <c r="F29" s="9"/>
      <c r="G29" s="9"/>
      <c r="H29" s="9"/>
      <c r="I29" s="9"/>
      <c r="J29" s="23"/>
    </row>
    <row r="30" spans="2:10" ht="9" customHeight="1" x14ac:dyDescent="0.25">
      <c r="D30" s="9"/>
      <c r="E30" s="9"/>
      <c r="F30" s="9"/>
      <c r="G30" s="9"/>
      <c r="H30" s="9"/>
      <c r="I30" s="9"/>
      <c r="J30" s="9"/>
    </row>
    <row r="31" spans="2:10" x14ac:dyDescent="0.25">
      <c r="B31" s="2" t="s">
        <v>42</v>
      </c>
      <c r="D31" s="9"/>
      <c r="F31" s="24" t="s">
        <v>23</v>
      </c>
      <c r="G31" s="25"/>
      <c r="H31" s="26">
        <v>0.02</v>
      </c>
    </row>
    <row r="32" spans="2:10" x14ac:dyDescent="0.25">
      <c r="B32" s="2" t="s">
        <v>46</v>
      </c>
      <c r="D32" s="22"/>
      <c r="F32" s="27" t="s">
        <v>24</v>
      </c>
      <c r="G32" s="14"/>
      <c r="H32" s="28">
        <v>0.12</v>
      </c>
    </row>
    <row r="33" spans="2:4" x14ac:dyDescent="0.25">
      <c r="B33" s="16" t="s">
        <v>50</v>
      </c>
      <c r="C33" s="18"/>
      <c r="D33" s="29"/>
    </row>
    <row r="34" spans="2:4" x14ac:dyDescent="0.25">
      <c r="B34" s="2" t="s">
        <v>43</v>
      </c>
      <c r="D34" s="32"/>
    </row>
    <row r="35" spans="2:4" x14ac:dyDescent="0.25">
      <c r="B35" s="16" t="s">
        <v>51</v>
      </c>
      <c r="C35" s="18"/>
      <c r="D35" s="29"/>
    </row>
    <row r="36" spans="2:4" x14ac:dyDescent="0.25">
      <c r="B36" s="2" t="s">
        <v>52</v>
      </c>
      <c r="D36" s="9"/>
    </row>
    <row r="37" spans="2:4" x14ac:dyDescent="0.25">
      <c r="B37" s="16" t="s">
        <v>25</v>
      </c>
      <c r="C37" s="18"/>
      <c r="D37" s="29"/>
    </row>
    <row r="38" spans="2:4" ht="9" customHeight="1" x14ac:dyDescent="0.25">
      <c r="B38" s="1"/>
      <c r="D38" s="23"/>
    </row>
    <row r="39" spans="2:4" x14ac:dyDescent="0.25">
      <c r="B39" s="2" t="s">
        <v>26</v>
      </c>
      <c r="D39" s="9"/>
    </row>
    <row r="40" spans="2:4" x14ac:dyDescent="0.25">
      <c r="B40" s="16" t="s">
        <v>27</v>
      </c>
      <c r="C40" s="18"/>
      <c r="D40" s="29"/>
    </row>
    <row r="41" spans="2:4" x14ac:dyDescent="0.25">
      <c r="D41" s="9"/>
    </row>
  </sheetData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3DECD219889D4B865A1CC706AF6195" ma:contentTypeVersion="10" ma:contentTypeDescription="Create a new document." ma:contentTypeScope="" ma:versionID="3ab08cddb49b15c8096875606b497fcd">
  <xsd:schema xmlns:xsd="http://www.w3.org/2001/XMLSchema" xmlns:xs="http://www.w3.org/2001/XMLSchema" xmlns:p="http://schemas.microsoft.com/office/2006/metadata/properties" xmlns:ns3="1543d629-36c5-46ce-805d-758cf5505541" targetNamespace="http://schemas.microsoft.com/office/2006/metadata/properties" ma:root="true" ma:fieldsID="44731dce1f6a340e394092677bc4bbc8" ns3:_="">
    <xsd:import namespace="1543d629-36c5-46ce-805d-758cf55055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3d629-36c5-46ce-805d-758cf5505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E05FD8-4F52-46DD-B63D-CA1E5697C127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1543d629-36c5-46ce-805d-758cf550554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7F95BE-9EFD-401B-B2F0-DE27FE3485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5B5303-C897-4AA0-B141-3177EA504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3d629-36c5-46ce-805d-758cf55055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Revenue Build &amp; Mkt Costs</vt:lpstr>
      <vt:lpstr>DCF</vt:lpstr>
      <vt:lpstr>DCF!Print_Area</vt:lpstr>
    </vt:vector>
  </TitlesOfParts>
  <Manager/>
  <Company>USC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</dc:creator>
  <cp:keywords/>
  <dc:description/>
  <cp:lastModifiedBy>Abrams, Scott</cp:lastModifiedBy>
  <cp:lastPrinted>2019-11-22T19:57:43Z</cp:lastPrinted>
  <dcterms:created xsi:type="dcterms:W3CDTF">2019-06-04T18:00:15Z</dcterms:created>
  <dcterms:modified xsi:type="dcterms:W3CDTF">2024-02-19T22:52:55Z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0x0101006E3DECD219889D4B865A1CC706AF6195</vt:lpwstr>
  </property>
</Properties>
</file>